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05" yWindow="-105" windowWidth="22695" windowHeight="14595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D20" i="2"/>
  <c r="D19"/>
  <c r="D18"/>
  <c r="D17"/>
  <c r="D16"/>
  <c r="D14"/>
  <c r="D13"/>
  <c r="D11"/>
  <c r="D10"/>
  <c r="D7"/>
  <c r="D4"/>
</calcChain>
</file>

<file path=xl/sharedStrings.xml><?xml version="1.0" encoding="utf-8"?>
<sst xmlns="http://schemas.openxmlformats.org/spreadsheetml/2006/main" count="66" uniqueCount="51">
  <si>
    <t>艺术设计学院教学场所基础建设改造项目</t>
  </si>
  <si>
    <t>序号</t>
  </si>
  <si>
    <t>项目</t>
  </si>
  <si>
    <t>规格</t>
  </si>
  <si>
    <t>数量</t>
  </si>
  <si>
    <t>单位</t>
  </si>
  <si>
    <t>单价</t>
  </si>
  <si>
    <t>金额（元）</t>
  </si>
  <si>
    <t>玻璃隔断隔断</t>
  </si>
  <si>
    <t>80款玻璃隔断：黑色铝镁合金铝办公室专用型材，8CM宽度，铝材龙骨厚度约2.1MM.截面3CM，10MM钢化透明玻璃</t>
  </si>
  <si>
    <t>㎡</t>
  </si>
  <si>
    <t>合页门五金件</t>
  </si>
  <si>
    <t>铝合金门套，不锈钢执手门锁，门档,合页，人工，辅材</t>
  </si>
  <si>
    <t>套</t>
  </si>
  <si>
    <t>电动感应无框玻璃门</t>
  </si>
  <si>
    <t>过道顶面吊顶</t>
  </si>
  <si>
    <t>开关插座面板</t>
  </si>
  <si>
    <t>项</t>
  </si>
  <si>
    <t>过道照明灯具</t>
  </si>
  <si>
    <t>个</t>
  </si>
  <si>
    <t>墙面拆除</t>
  </si>
  <si>
    <t>顶面拆除</t>
  </si>
  <si>
    <t>纸面石膏板隔墙</t>
  </si>
  <si>
    <t>墙体开槽修复</t>
  </si>
  <si>
    <t>墙体拆除后修复</t>
  </si>
  <si>
    <t>米</t>
  </si>
  <si>
    <t>地面砖修补地坪</t>
  </si>
  <si>
    <t>新做墙面涂料</t>
  </si>
  <si>
    <t>原墙面刷白及墙面拆除后修复</t>
  </si>
  <si>
    <t>墙顶面喷漆</t>
  </si>
  <si>
    <t>照明灯具</t>
  </si>
  <si>
    <t>脚手架</t>
  </si>
  <si>
    <t>措施费</t>
  </si>
  <si>
    <t>合计</t>
  </si>
  <si>
    <t>过道电路布管布线</t>
    <phoneticPr fontId="37" type="noConversion"/>
  </si>
  <si>
    <t>教室电路布管布线</t>
    <phoneticPr fontId="37" type="noConversion"/>
  </si>
  <si>
    <t>白色86型开关插座，双控面板，五孔插座，网络插座</t>
    <phoneticPr fontId="37" type="noConversion"/>
  </si>
  <si>
    <t>LED嵌入式筒灯，色温6000K15W</t>
    <phoneticPr fontId="37" type="noConversion"/>
  </si>
  <si>
    <t>LED平板灯600*600MM吊装，LED条形灯吊装1200*100MM，色温6000K40W</t>
    <phoneticPr fontId="37" type="noConversion"/>
  </si>
  <si>
    <t>感应门电机组，防夹安全光线，不锈钢门套，钢架，红外感应门禁，长6M*高3.3M（门开合2M宽）</t>
    <phoneticPr fontId="37" type="noConversion"/>
  </si>
  <si>
    <t>砖墙，玻璃隔断拆除及垃圾清理，垃圾远程外运</t>
    <phoneticPr fontId="37" type="noConversion"/>
  </si>
  <si>
    <t>拆除石膏板吊顶及垃圾清理，垃圾远程外运</t>
    <phoneticPr fontId="37" type="noConversion"/>
  </si>
  <si>
    <t>国标通用硅酸盐水泥强度等级42.5，黄沙，水泥砂浆粉平墙体，找平</t>
    <phoneticPr fontId="37" type="noConversion"/>
  </si>
  <si>
    <t>国标通用硅酸盐水泥强度等级42.5，黄沙，水泥砂浆粉平墙体边，找平层</t>
    <phoneticPr fontId="37" type="noConversion"/>
  </si>
  <si>
    <t>地砖800*800CM加工，国标通用硅酸盐水泥强度等级42.5，黄沙，水泥砂浆铺贴，修复人工</t>
    <phoneticPr fontId="37" type="noConversion"/>
  </si>
  <si>
    <t>国标75MM系列轻钢龙骨厚度0.6MM，0.95MM厚石膏板单层双面隔墙，内填充环保EO等级无醛高密度聚酯纤维吸音隔音棉8CM厚</t>
    <phoneticPr fontId="37" type="noConversion"/>
  </si>
  <si>
    <t>D8MM吊筋，国标60MM系列轻钢龙骨厚度1.0MM，可上人吊顶龙骨，防火吸音板600MM*600MM*14MM</t>
    <phoneticPr fontId="37" type="noConversion"/>
  </si>
  <si>
    <r>
      <t>国标电线电缆BV无氧精铜芯聚氯乙烯绝缘线，进户线450V/750V6-10m</t>
    </r>
    <r>
      <rPr>
        <sz val="14"/>
        <rFont val="Segoe UI Symbol"/>
        <family val="3"/>
      </rPr>
      <t>㎡</t>
    </r>
    <r>
      <rPr>
        <sz val="14"/>
        <rFont val="楷体_GB2312"/>
        <family val="3"/>
        <charset val="134"/>
      </rPr>
      <t>，照明450V/750V2.5m</t>
    </r>
    <r>
      <rPr>
        <sz val="14"/>
        <rFont val="Segoe UI Symbol"/>
        <family val="2"/>
      </rPr>
      <t>㎡</t>
    </r>
    <r>
      <rPr>
        <sz val="14"/>
        <rFont val="楷体_GB2312"/>
        <family val="3"/>
        <charset val="134"/>
      </rPr>
      <t>，插座450V/750V4m</t>
    </r>
    <r>
      <rPr>
        <sz val="14"/>
        <rFont val="Segoe UI Symbol"/>
        <family val="2"/>
      </rPr>
      <t>㎡</t>
    </r>
    <r>
      <rPr>
        <sz val="14"/>
        <rFont val="楷体_GB2312"/>
        <family val="3"/>
        <charset val="134"/>
      </rPr>
      <t>，空调450V/750V6m</t>
    </r>
    <r>
      <rPr>
        <sz val="14"/>
        <rFont val="Segoe UI Symbol"/>
        <family val="3"/>
      </rPr>
      <t>㎡</t>
    </r>
    <r>
      <rPr>
        <sz val="14"/>
        <rFont val="楷体_GB2312"/>
        <family val="3"/>
        <charset val="134"/>
      </rPr>
      <t>专线，PVC阻燃白色线管线盒及其配件，空气开关配件，墙面开槽，安装</t>
    </r>
    <phoneticPr fontId="37" type="noConversion"/>
  </si>
  <si>
    <r>
      <t>国标电线电缆BV无氧精铜芯聚氯乙烯绝缘线，进户线450V/750V6-10m</t>
    </r>
    <r>
      <rPr>
        <sz val="14"/>
        <rFont val="Segoe UI Symbol"/>
        <family val="3"/>
      </rPr>
      <t>㎡</t>
    </r>
    <r>
      <rPr>
        <sz val="14"/>
        <rFont val="楷体_GB2312"/>
        <family val="3"/>
        <charset val="134"/>
      </rPr>
      <t>，照明450V/750V2.5m</t>
    </r>
    <r>
      <rPr>
        <sz val="14"/>
        <rFont val="Segoe UI Symbol"/>
        <family val="3"/>
      </rPr>
      <t>㎡</t>
    </r>
    <r>
      <rPr>
        <sz val="14"/>
        <rFont val="楷体_GB2312"/>
        <family val="3"/>
        <charset val="134"/>
      </rPr>
      <t>，插座450V/750V4m</t>
    </r>
    <r>
      <rPr>
        <sz val="14"/>
        <rFont val="Segoe UI Symbol"/>
        <family val="3"/>
      </rPr>
      <t>㎡</t>
    </r>
    <r>
      <rPr>
        <sz val="14"/>
        <rFont val="楷体_GB2312"/>
        <family val="3"/>
        <charset val="134"/>
      </rPr>
      <t>，空调450V/750V6m</t>
    </r>
    <r>
      <rPr>
        <sz val="14"/>
        <rFont val="Segoe UI Symbol"/>
        <family val="3"/>
      </rPr>
      <t>㎡</t>
    </r>
    <r>
      <rPr>
        <sz val="14"/>
        <rFont val="楷体_GB2312"/>
        <family val="3"/>
        <charset val="134"/>
      </rPr>
      <t>专线，PVC阻燃白色线管线盒及其配件，超六类无氧精铜网线，空气开关配件，墙面开槽，安装</t>
    </r>
    <phoneticPr fontId="37" type="noConversion"/>
  </si>
  <si>
    <t>批环保成品腻子三遍，精细打磨，喷刷两遍底涂两遍面涂白色乳胶漆</t>
    <phoneticPr fontId="37" type="noConversion"/>
  </si>
  <si>
    <t>墙面3米以上部位墙顶面喷漆，批环保成品腻子，精细打磨，喷刷两遍底涂两遍面涂乳胶漆</t>
    <phoneticPr fontId="37" type="noConversion"/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</si>
</sst>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_ \¥* #,##0.00_ ;_ \¥* \-#,##0.00_ ;_ \¥* &quot;-&quot;??_ ;_ @_ "/>
  </numFmts>
  <fonts count="45">
    <font>
      <sz val="11"/>
      <color theme="1"/>
      <name val="宋体"/>
      <charset val="134"/>
      <scheme val="minor"/>
    </font>
    <font>
      <sz val="11"/>
      <color indexed="9"/>
      <name val="Tahoma"/>
      <family val="2"/>
    </font>
    <font>
      <sz val="12"/>
      <name val="宋体"/>
      <charset val="134"/>
    </font>
    <font>
      <sz val="11"/>
      <color indexed="60"/>
      <name val="宋体"/>
      <charset val="134"/>
    </font>
    <font>
      <sz val="11"/>
      <color indexed="8"/>
      <name val="Tahoma"/>
      <family val="2"/>
    </font>
    <font>
      <b/>
      <sz val="11"/>
      <color indexed="63"/>
      <name val="Tahoma"/>
      <family val="2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Tahoma"/>
      <family val="2"/>
    </font>
    <font>
      <b/>
      <sz val="11"/>
      <color indexed="52"/>
      <name val="Tahoma"/>
      <family val="2"/>
    </font>
    <font>
      <sz val="11"/>
      <color indexed="52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Tahoma"/>
      <family val="2"/>
    </font>
    <font>
      <i/>
      <sz val="11"/>
      <color indexed="23"/>
      <name val="Tahoma"/>
      <family val="2"/>
    </font>
    <font>
      <sz val="10"/>
      <name val="Arial"/>
      <family val="2"/>
    </font>
    <font>
      <sz val="11"/>
      <color indexed="20"/>
      <name val="Tahoma"/>
      <family val="2"/>
    </font>
    <font>
      <sz val="11"/>
      <color indexed="17"/>
      <name val="Tahoma"/>
      <family val="2"/>
    </font>
    <font>
      <b/>
      <sz val="11"/>
      <color indexed="52"/>
      <name val="宋体"/>
      <charset val="134"/>
    </font>
    <font>
      <b/>
      <sz val="11"/>
      <color indexed="9"/>
      <name val="Tahoma"/>
      <family val="2"/>
    </font>
    <font>
      <b/>
      <sz val="11"/>
      <color indexed="8"/>
      <name val="Tahoma"/>
      <family val="2"/>
    </font>
    <font>
      <b/>
      <sz val="11"/>
      <color indexed="9"/>
      <name val="宋体"/>
      <charset val="134"/>
    </font>
    <font>
      <sz val="11"/>
      <color indexed="52"/>
      <name val="Tahoma"/>
      <family val="2"/>
    </font>
    <font>
      <sz val="11"/>
      <color indexed="62"/>
      <name val="Tahoma"/>
      <family val="2"/>
    </font>
    <font>
      <b/>
      <sz val="15"/>
      <color indexed="56"/>
      <name val="Tahoma"/>
      <family val="2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Tahoma"/>
      <family val="2"/>
    </font>
    <font>
      <sz val="11"/>
      <color indexed="10"/>
      <name val="Tahoma"/>
      <family val="2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4"/>
      <name val="Segoe UI Symbol"/>
      <family val="2"/>
    </font>
    <font>
      <sz val="9"/>
      <name val="宋体"/>
      <family val="3"/>
      <charset val="134"/>
      <scheme val="minor"/>
    </font>
    <font>
      <sz val="14"/>
      <name val="楷体_GB2312"/>
      <family val="3"/>
      <charset val="134"/>
    </font>
    <font>
      <sz val="14"/>
      <name val="宋体"/>
      <family val="3"/>
      <charset val="134"/>
    </font>
    <font>
      <sz val="14"/>
      <name val="Segoe UI Symbol"/>
      <family val="3"/>
    </font>
    <font>
      <b/>
      <sz val="20"/>
      <name val="微软雅黑"/>
      <family val="2"/>
      <charset val="134"/>
    </font>
    <font>
      <sz val="11"/>
      <name val="宋体"/>
      <family val="3"/>
      <charset val="134"/>
      <scheme val="minor"/>
    </font>
    <font>
      <b/>
      <sz val="11"/>
      <name val="微软雅黑"/>
      <family val="2"/>
      <charset val="134"/>
    </font>
    <font>
      <b/>
      <sz val="14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78">
    <xf numFmtId="0" fontId="0" fillId="0" borderId="0">
      <alignment vertical="center"/>
    </xf>
    <xf numFmtId="0" fontId="4" fillId="10" borderId="0" applyNumberFormat="0" applyBorder="0" applyAlignment="0" applyProtection="0">
      <alignment vertical="center"/>
    </xf>
    <xf numFmtId="0" fontId="7" fillId="8" borderId="15" applyNumberFormat="0" applyAlignment="0" applyProtection="0">
      <alignment vertical="center"/>
    </xf>
    <xf numFmtId="0" fontId="9" fillId="8" borderId="16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/>
    <xf numFmtId="0" fontId="1" fillId="14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4" borderId="14" applyNumberFormat="0" applyFont="0" applyAlignment="0" applyProtection="0">
      <alignment vertical="center"/>
    </xf>
    <xf numFmtId="0" fontId="5" fillId="8" borderId="1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5" fillId="8" borderId="15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7" fillId="8" borderId="16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8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" fillId="0" borderId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0"/>
    <xf numFmtId="0" fontId="6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8" borderId="16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8" borderId="1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22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/>
    <xf numFmtId="0" fontId="4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18" fillId="22" borderId="18" applyNumberFormat="0" applyAlignment="0" applyProtection="0">
      <alignment vertical="center"/>
    </xf>
    <xf numFmtId="0" fontId="18" fillId="22" borderId="1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35" fillId="18" borderId="16" applyNumberFormat="0" applyAlignment="0" applyProtection="0">
      <alignment vertical="center"/>
    </xf>
    <xf numFmtId="0" fontId="14" fillId="0" borderId="0"/>
    <xf numFmtId="0" fontId="2" fillId="4" borderId="14" applyNumberFormat="0" applyFont="0" applyAlignment="0" applyProtection="0">
      <alignment vertical="center"/>
    </xf>
    <xf numFmtId="0" fontId="2" fillId="4" borderId="14" applyNumberFormat="0" applyFont="0" applyAlignment="0" applyProtection="0">
      <alignment vertical="center"/>
    </xf>
    <xf numFmtId="0" fontId="14" fillId="4" borderId="14" applyNumberFormat="0" applyFont="0" applyAlignment="0" applyProtection="0">
      <alignment vertical="center"/>
    </xf>
  </cellStyleXfs>
  <cellXfs count="27">
    <xf numFmtId="0" fontId="0" fillId="0" borderId="0" xfId="0">
      <alignment vertical="center"/>
    </xf>
    <xf numFmtId="0" fontId="38" fillId="0" borderId="10" xfId="0" applyNumberFormat="1" applyFont="1" applyFill="1" applyBorder="1" applyAlignment="1">
      <alignment vertical="center" wrapText="1"/>
    </xf>
    <xf numFmtId="0" fontId="38" fillId="2" borderId="10" xfId="0" applyNumberFormat="1" applyFont="1" applyFill="1" applyBorder="1" applyAlignment="1">
      <alignment vertical="center" wrapText="1"/>
    </xf>
    <xf numFmtId="0" fontId="39" fillId="0" borderId="9" xfId="35" applyFont="1" applyFill="1" applyBorder="1" applyAlignment="1">
      <alignment horizontal="center" vertical="center" wrapText="1"/>
    </xf>
    <xf numFmtId="0" fontId="42" fillId="0" borderId="0" xfId="0" applyFont="1">
      <alignment vertical="center"/>
    </xf>
    <xf numFmtId="0" fontId="43" fillId="0" borderId="7" xfId="32" applyFont="1" applyFill="1" applyBorder="1" applyAlignment="1">
      <alignment horizontal="center" vertical="center"/>
    </xf>
    <xf numFmtId="0" fontId="43" fillId="0" borderId="8" xfId="32" applyFont="1" applyFill="1" applyBorder="1" applyAlignment="1">
      <alignment horizontal="center" vertical="center"/>
    </xf>
    <xf numFmtId="0" fontId="43" fillId="0" borderId="4" xfId="32" applyFont="1" applyFill="1" applyBorder="1" applyAlignment="1">
      <alignment horizontal="center" vertical="center"/>
    </xf>
    <xf numFmtId="0" fontId="43" fillId="0" borderId="9" xfId="32" applyFont="1" applyFill="1" applyBorder="1" applyAlignment="1">
      <alignment horizontal="center" vertical="center"/>
    </xf>
    <xf numFmtId="0" fontId="42" fillId="0" borderId="0" xfId="0" applyFont="1" applyFill="1">
      <alignment vertical="center"/>
    </xf>
    <xf numFmtId="0" fontId="42" fillId="0" borderId="9" xfId="0" applyFont="1" applyBorder="1" applyAlignment="1">
      <alignment horizontal="center" vertical="center"/>
    </xf>
    <xf numFmtId="0" fontId="39" fillId="0" borderId="9" xfId="35" applyFont="1" applyBorder="1" applyAlignment="1">
      <alignment horizontal="center" vertical="center" wrapText="1"/>
    </xf>
    <xf numFmtId="0" fontId="39" fillId="0" borderId="9" xfId="150" applyNumberFormat="1" applyFont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/>
    </xf>
    <xf numFmtId="0" fontId="39" fillId="2" borderId="9" xfId="35" applyFont="1" applyFill="1" applyBorder="1" applyAlignment="1">
      <alignment horizontal="center" vertical="center" wrapText="1"/>
    </xf>
    <xf numFmtId="0" fontId="39" fillId="2" borderId="9" xfId="150" applyNumberFormat="1" applyFont="1" applyFill="1" applyBorder="1" applyAlignment="1">
      <alignment horizontal="center" vertical="center" wrapText="1"/>
    </xf>
    <xf numFmtId="0" fontId="42" fillId="2" borderId="0" xfId="0" applyFont="1" applyFill="1">
      <alignment vertical="center"/>
    </xf>
    <xf numFmtId="0" fontId="44" fillId="0" borderId="9" xfId="150" applyNumberFormat="1" applyFont="1" applyBorder="1" applyAlignment="1">
      <alignment horizontal="center" vertical="center" wrapText="1"/>
    </xf>
    <xf numFmtId="0" fontId="44" fillId="2" borderId="11" xfId="35" applyFont="1" applyFill="1" applyBorder="1" applyAlignment="1">
      <alignment horizontal="center" vertical="center" wrapText="1"/>
    </xf>
    <xf numFmtId="0" fontId="44" fillId="2" borderId="12" xfId="35" applyFont="1" applyFill="1" applyBorder="1" applyAlignment="1">
      <alignment horizontal="center" vertical="center" wrapText="1"/>
    </xf>
    <xf numFmtId="0" fontId="44" fillId="2" borderId="13" xfId="35" applyFont="1" applyFill="1" applyBorder="1" applyAlignment="1">
      <alignment horizontal="center" vertical="center" wrapText="1"/>
    </xf>
    <xf numFmtId="0" fontId="41" fillId="0" borderId="1" xfId="32" applyFont="1" applyBorder="1" applyAlignment="1">
      <alignment horizontal="center" vertical="center"/>
    </xf>
    <xf numFmtId="0" fontId="41" fillId="0" borderId="2" xfId="32" applyFont="1" applyBorder="1" applyAlignment="1">
      <alignment horizontal="center" vertical="center"/>
    </xf>
    <xf numFmtId="0" fontId="41" fillId="0" borderId="3" xfId="32" applyFont="1" applyBorder="1" applyAlignment="1">
      <alignment horizontal="center" vertical="center"/>
    </xf>
    <xf numFmtId="0" fontId="41" fillId="0" borderId="4" xfId="32" applyFont="1" applyBorder="1" applyAlignment="1">
      <alignment horizontal="center" vertical="center"/>
    </xf>
    <xf numFmtId="0" fontId="41" fillId="0" borderId="5" xfId="32" applyFont="1" applyBorder="1" applyAlignment="1">
      <alignment horizontal="center" vertical="center"/>
    </xf>
    <xf numFmtId="0" fontId="41" fillId="0" borderId="6" xfId="32" applyFont="1" applyBorder="1" applyAlignment="1">
      <alignment horizontal="center" vertical="center"/>
    </xf>
  </cellXfs>
  <cellStyles count="178">
    <cellStyle name="_ET_STYLE_NoName_00_" xfId="9"/>
    <cellStyle name="20% - 强调文字颜色 1 2" xfId="1"/>
    <cellStyle name="20% - 强调文字颜色 1 2 2" xfId="28"/>
    <cellStyle name="20% - 强调文字颜色 1 2 3" xfId="20"/>
    <cellStyle name="20% - 强调文字颜色 1 3" xfId="24"/>
    <cellStyle name="20% - 强调文字颜色 2 2" xfId="30"/>
    <cellStyle name="20% - 强调文字颜色 2 2 2" xfId="5"/>
    <cellStyle name="20% - 强调文字颜色 2 2 3" xfId="31"/>
    <cellStyle name="20% - 强调文字颜色 2 3" xfId="16"/>
    <cellStyle name="20% - 强调文字颜色 3 2" xfId="27"/>
    <cellStyle name="20% - 强调文字颜色 3 2 2" xfId="4"/>
    <cellStyle name="20% - 强调文字颜色 3 2 3" xfId="12"/>
    <cellStyle name="20% - 强调文字颜色 3 3" xfId="18"/>
    <cellStyle name="20% - 强调文字颜色 4 2" xfId="33"/>
    <cellStyle name="20% - 强调文字颜色 4 2 2" xfId="23"/>
    <cellStyle name="20% - 强调文字颜色 4 2 3" xfId="34"/>
    <cellStyle name="20% - 强调文字颜色 4 3" xfId="36"/>
    <cellStyle name="20% - 强调文字颜色 5 2" xfId="37"/>
    <cellStyle name="20% - 强调文字颜色 5 2 2" xfId="38"/>
    <cellStyle name="20% - 强调文字颜色 5 2 3" xfId="39"/>
    <cellStyle name="20% - 强调文字颜色 5 3" xfId="40"/>
    <cellStyle name="20% - 强调文字颜色 6 2" xfId="41"/>
    <cellStyle name="20% - 强调文字颜色 6 2 2" xfId="42"/>
    <cellStyle name="20% - 强调文字颜色 6 2 3" xfId="43"/>
    <cellStyle name="20% - 强调文字颜色 6 3" xfId="44"/>
    <cellStyle name="40% - 强调文字颜色 1 2" xfId="45"/>
    <cellStyle name="40% - 强调文字颜色 1 2 2" xfId="46"/>
    <cellStyle name="40% - 强调文字颜色 1 2 3" xfId="47"/>
    <cellStyle name="40% - 强调文字颜色 1 3" xfId="48"/>
    <cellStyle name="40% - 强调文字颜色 2 2" xfId="19"/>
    <cellStyle name="40% - 强调文字颜色 2 2 2" xfId="49"/>
    <cellStyle name="40% - 强调文字颜色 2 2 3" xfId="50"/>
    <cellStyle name="40% - 强调文字颜色 2 3" xfId="51"/>
    <cellStyle name="40% - 强调文字颜色 3 2" xfId="53"/>
    <cellStyle name="40% - 强调文字颜色 3 2 2" xfId="54"/>
    <cellStyle name="40% - 强调文字颜色 3 2 3" xfId="55"/>
    <cellStyle name="40% - 强调文字颜色 3 3" xfId="57"/>
    <cellStyle name="40% - 强调文字颜色 4 2" xfId="13"/>
    <cellStyle name="40% - 强调文字颜色 4 2 2" xfId="60"/>
    <cellStyle name="40% - 强调文字颜色 4 2 3" xfId="62"/>
    <cellStyle name="40% - 强调文字颜色 4 3" xfId="63"/>
    <cellStyle name="40% - 强调文字颜色 5 2" xfId="65"/>
    <cellStyle name="40% - 强调文字颜色 5 2 2" xfId="67"/>
    <cellStyle name="40% - 强调文字颜色 5 2 3" xfId="68"/>
    <cellStyle name="40% - 强调文字颜色 5 3" xfId="69"/>
    <cellStyle name="40% - 强调文字颜色 6 2" xfId="71"/>
    <cellStyle name="40% - 强调文字颜色 6 2 2" xfId="72"/>
    <cellStyle name="40% - 强调文字颜色 6 2 3" xfId="74"/>
    <cellStyle name="40% - 强调文字颜色 6 3" xfId="77"/>
    <cellStyle name="60% - 强调文字颜色 1 2" xfId="78"/>
    <cellStyle name="60% - 强调文字颜色 1 2 2" xfId="79"/>
    <cellStyle name="60% - 强调文字颜色 1 2 3" xfId="80"/>
    <cellStyle name="60% - 强调文字颜色 1 3" xfId="81"/>
    <cellStyle name="60% - 强调文字颜色 2 2" xfId="82"/>
    <cellStyle name="60% - 强调文字颜色 2 2 2" xfId="11"/>
    <cellStyle name="60% - 强调文字颜色 2 2 3" xfId="83"/>
    <cellStyle name="60% - 强调文字颜色 2 3" xfId="6"/>
    <cellStyle name="60% - 强调文字颜色 3 2" xfId="84"/>
    <cellStyle name="60% - 强调文字颜色 3 2 2" xfId="86"/>
    <cellStyle name="60% - 强调文字颜色 3 2 3" xfId="87"/>
    <cellStyle name="60% - 强调文字颜色 3 3" xfId="88"/>
    <cellStyle name="60% - 强调文字颜色 4 2" xfId="89"/>
    <cellStyle name="60% - 强调文字颜色 4 2 2" xfId="91"/>
    <cellStyle name="60% - 强调文字颜色 4 2 3" xfId="17"/>
    <cellStyle name="60% - 强调文字颜色 4 3" xfId="66"/>
    <cellStyle name="60% - 强调文字颜色 5 2" xfId="92"/>
    <cellStyle name="60% - 强调文字颜色 5 2 2" xfId="94"/>
    <cellStyle name="60% - 强调文字颜色 5 2 3" xfId="95"/>
    <cellStyle name="60% - 强调文字颜色 5 3" xfId="96"/>
    <cellStyle name="60% - 强调文字颜色 6 2" xfId="97"/>
    <cellStyle name="60% - 强调文字颜色 6 2 2" xfId="99"/>
    <cellStyle name="60% - 强调文字颜色 6 2 3" xfId="100"/>
    <cellStyle name="60% - 强调文字颜色 6 3" xfId="101"/>
    <cellStyle name="标题 1 2" xfId="102"/>
    <cellStyle name="标题 1 2 2" xfId="103"/>
    <cellStyle name="标题 1 2 3" xfId="104"/>
    <cellStyle name="标题 1 3" xfId="105"/>
    <cellStyle name="标题 2 2" xfId="106"/>
    <cellStyle name="标题 2 2 2" xfId="107"/>
    <cellStyle name="标题 2 2 3" xfId="108"/>
    <cellStyle name="标题 2 3" xfId="109"/>
    <cellStyle name="标题 3 2" xfId="110"/>
    <cellStyle name="标题 3 2 2" xfId="111"/>
    <cellStyle name="标题 3 2 3" xfId="112"/>
    <cellStyle name="标题 3 3" xfId="113"/>
    <cellStyle name="标题 4 2" xfId="114"/>
    <cellStyle name="标题 4 2 2" xfId="8"/>
    <cellStyle name="标题 4 2 3" xfId="115"/>
    <cellStyle name="标题 4 3" xfId="117"/>
    <cellStyle name="标题 5" xfId="119"/>
    <cellStyle name="标题 5 2" xfId="120"/>
    <cellStyle name="标题 5 3" xfId="121"/>
    <cellStyle name="标题 6" xfId="122"/>
    <cellStyle name="差 2" xfId="123"/>
    <cellStyle name="差 2 2" xfId="124"/>
    <cellStyle name="差 2 3" xfId="125"/>
    <cellStyle name="差 3" xfId="126"/>
    <cellStyle name="常规" xfId="0" builtinId="0"/>
    <cellStyle name="常规 2" xfId="127"/>
    <cellStyle name="常规 2 2" xfId="128"/>
    <cellStyle name="常规 2 3" xfId="129"/>
    <cellStyle name="常规 3" xfId="32"/>
    <cellStyle name="常规 4" xfId="35"/>
    <cellStyle name="好 2" xfId="130"/>
    <cellStyle name="好 2 2" xfId="131"/>
    <cellStyle name="好 2 3" xfId="64"/>
    <cellStyle name="好 3" xfId="132"/>
    <cellStyle name="汇总 2" xfId="133"/>
    <cellStyle name="汇总 2 2" xfId="116"/>
    <cellStyle name="汇总 2 3" xfId="59"/>
    <cellStyle name="汇总 3" xfId="134"/>
    <cellStyle name="货币 2" xfId="73"/>
    <cellStyle name="货币 3" xfId="135"/>
    <cellStyle name="货币 4" xfId="136"/>
    <cellStyle name="货币 4 2" xfId="137"/>
    <cellStyle name="货币 4 3" xfId="138"/>
    <cellStyle name="计算 2" xfId="3"/>
    <cellStyle name="计算 2 2" xfId="52"/>
    <cellStyle name="计算 2 3" xfId="56"/>
    <cellStyle name="计算 3" xfId="25"/>
    <cellStyle name="检查单元格 2" xfId="58"/>
    <cellStyle name="检查单元格 2 2" xfId="139"/>
    <cellStyle name="检查单元格 2 3" xfId="140"/>
    <cellStyle name="检查单元格 3" xfId="61"/>
    <cellStyle name="解释性文本 2" xfId="141"/>
    <cellStyle name="解释性文本 2 2" xfId="7"/>
    <cellStyle name="解释性文本 2 3" xfId="118"/>
    <cellStyle name="解释性文本 3" xfId="142"/>
    <cellStyle name="警告文本 2" xfId="143"/>
    <cellStyle name="警告文本 2 2" xfId="144"/>
    <cellStyle name="警告文本 2 3" xfId="145"/>
    <cellStyle name="警告文本 3" xfId="146"/>
    <cellStyle name="链接单元格 2" xfId="147"/>
    <cellStyle name="链接单元格 2 2" xfId="148"/>
    <cellStyle name="链接单元格 2 3" xfId="149"/>
    <cellStyle name="链接单元格 3" xfId="21"/>
    <cellStyle name="千位分隔 2" xfId="150"/>
    <cellStyle name="强调文字颜色 1 2" xfId="151"/>
    <cellStyle name="强调文字颜色 1 2 2" xfId="152"/>
    <cellStyle name="强调文字颜色 1 2 3" xfId="10"/>
    <cellStyle name="强调文字颜色 1 3" xfId="153"/>
    <cellStyle name="强调文字颜色 2 2" xfId="154"/>
    <cellStyle name="强调文字颜色 2 2 2" xfId="155"/>
    <cellStyle name="强调文字颜色 2 2 3" xfId="85"/>
    <cellStyle name="强调文字颜色 2 3" xfId="156"/>
    <cellStyle name="强调文字颜色 3 2" xfId="157"/>
    <cellStyle name="强调文字颜色 3 2 2" xfId="76"/>
    <cellStyle name="强调文字颜色 3 2 3" xfId="90"/>
    <cellStyle name="强调文字颜色 3 3" xfId="158"/>
    <cellStyle name="强调文字颜色 4 2" xfId="159"/>
    <cellStyle name="强调文字颜色 4 2 2" xfId="160"/>
    <cellStyle name="强调文字颜色 4 2 3" xfId="93"/>
    <cellStyle name="强调文字颜色 4 3" xfId="161"/>
    <cellStyle name="强调文字颜色 5 2" xfId="162"/>
    <cellStyle name="强调文字颜色 5 2 2" xfId="163"/>
    <cellStyle name="强调文字颜色 5 2 3" xfId="98"/>
    <cellStyle name="强调文字颜色 5 3" xfId="164"/>
    <cellStyle name="强调文字颜色 6 2" xfId="165"/>
    <cellStyle name="强调文字颜色 6 2 2" xfId="166"/>
    <cellStyle name="强调文字颜色 6 2 3" xfId="167"/>
    <cellStyle name="强调文字颜色 6 3" xfId="168"/>
    <cellStyle name="适中 2" xfId="26"/>
    <cellStyle name="适中 2 2" xfId="70"/>
    <cellStyle name="适中 2 3" xfId="75"/>
    <cellStyle name="适中 3" xfId="169"/>
    <cellStyle name="输出 2" xfId="22"/>
    <cellStyle name="输出 2 2" xfId="29"/>
    <cellStyle name="输出 2 3" xfId="15"/>
    <cellStyle name="输出 3" xfId="2"/>
    <cellStyle name="输入 2" xfId="170"/>
    <cellStyle name="输入 2 2" xfId="171"/>
    <cellStyle name="输入 2 3" xfId="172"/>
    <cellStyle name="输入 3" xfId="173"/>
    <cellStyle name="样式 1" xfId="174"/>
    <cellStyle name="注释 2" xfId="175"/>
    <cellStyle name="注释 2 2" xfId="176"/>
    <cellStyle name="注释 2 3" xfId="14"/>
    <cellStyle name="注释 3" xfId="177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G24" sqref="G24"/>
    </sheetView>
  </sheetViews>
  <sheetFormatPr defaultColWidth="9" defaultRowHeight="13.5"/>
  <cols>
    <col min="1" max="1" width="9" style="4"/>
    <col min="2" max="2" width="20.625" style="4" customWidth="1"/>
    <col min="3" max="3" width="29.25" style="4" customWidth="1"/>
    <col min="4" max="4" width="23.25" style="4" customWidth="1"/>
    <col min="5" max="5" width="16.5" style="4" customWidth="1"/>
    <col min="6" max="6" width="22.25" style="4" customWidth="1"/>
    <col min="7" max="7" width="28.5" style="4" customWidth="1"/>
    <col min="8" max="16384" width="9" style="4"/>
  </cols>
  <sheetData>
    <row r="1" spans="1:9">
      <c r="A1" s="21" t="s">
        <v>0</v>
      </c>
      <c r="B1" s="22"/>
      <c r="C1" s="22"/>
      <c r="D1" s="22"/>
      <c r="E1" s="22"/>
      <c r="F1" s="22"/>
      <c r="G1" s="23"/>
    </row>
    <row r="2" spans="1:9">
      <c r="A2" s="24"/>
      <c r="B2" s="25"/>
      <c r="C2" s="25"/>
      <c r="D2" s="25"/>
      <c r="E2" s="25"/>
      <c r="F2" s="25"/>
      <c r="G2" s="26"/>
    </row>
    <row r="3" spans="1:9" s="9" customFormat="1" ht="15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8" t="s">
        <v>7</v>
      </c>
    </row>
    <row r="4" spans="1:9" ht="93.75">
      <c r="A4" s="10">
        <v>1</v>
      </c>
      <c r="B4" s="11" t="s">
        <v>8</v>
      </c>
      <c r="C4" s="1" t="s">
        <v>9</v>
      </c>
      <c r="D4" s="11">
        <f>(38.4+24.7)*3</f>
        <v>189.29999999999998</v>
      </c>
      <c r="E4" s="11" t="s">
        <v>10</v>
      </c>
      <c r="F4" s="11"/>
      <c r="G4" s="12"/>
    </row>
    <row r="5" spans="1:9" s="9" customFormat="1" ht="56.25">
      <c r="A5" s="13">
        <v>2</v>
      </c>
      <c r="B5" s="3" t="s">
        <v>11</v>
      </c>
      <c r="C5" s="1" t="s">
        <v>12</v>
      </c>
      <c r="D5" s="3">
        <v>9</v>
      </c>
      <c r="E5" s="3" t="s">
        <v>13</v>
      </c>
      <c r="F5" s="3"/>
      <c r="G5" s="12"/>
    </row>
    <row r="6" spans="1:9" s="9" customFormat="1" ht="93.75">
      <c r="A6" s="10">
        <v>3</v>
      </c>
      <c r="B6" s="3" t="s">
        <v>14</v>
      </c>
      <c r="C6" s="1" t="s">
        <v>39</v>
      </c>
      <c r="D6" s="3">
        <v>1</v>
      </c>
      <c r="E6" s="3" t="s">
        <v>13</v>
      </c>
      <c r="F6" s="3"/>
      <c r="G6" s="12"/>
    </row>
    <row r="7" spans="1:9" s="9" customFormat="1" ht="75">
      <c r="A7" s="13">
        <v>4</v>
      </c>
      <c r="B7" s="3" t="s">
        <v>15</v>
      </c>
      <c r="C7" s="1" t="s">
        <v>46</v>
      </c>
      <c r="D7" s="3">
        <f>224.18</f>
        <v>224.18</v>
      </c>
      <c r="E7" s="3" t="s">
        <v>10</v>
      </c>
      <c r="F7" s="3"/>
      <c r="G7" s="12"/>
    </row>
    <row r="8" spans="1:9" s="9" customFormat="1" ht="56.25">
      <c r="A8" s="10">
        <v>5</v>
      </c>
      <c r="B8" s="14" t="s">
        <v>16</v>
      </c>
      <c r="C8" s="2" t="s">
        <v>36</v>
      </c>
      <c r="D8" s="14">
        <v>1</v>
      </c>
      <c r="E8" s="14" t="s">
        <v>17</v>
      </c>
      <c r="F8" s="14"/>
      <c r="G8" s="12"/>
    </row>
    <row r="9" spans="1:9" s="9" customFormat="1" ht="37.5">
      <c r="A9" s="13">
        <v>6</v>
      </c>
      <c r="B9" s="14" t="s">
        <v>18</v>
      </c>
      <c r="C9" s="2" t="s">
        <v>37</v>
      </c>
      <c r="D9" s="14">
        <v>70</v>
      </c>
      <c r="E9" s="14" t="s">
        <v>19</v>
      </c>
      <c r="F9" s="14"/>
      <c r="G9" s="12"/>
    </row>
    <row r="10" spans="1:9" s="9" customFormat="1" ht="171.4" customHeight="1">
      <c r="A10" s="10">
        <v>7</v>
      </c>
      <c r="B10" s="3" t="s">
        <v>34</v>
      </c>
      <c r="C10" s="1" t="s">
        <v>47</v>
      </c>
      <c r="D10" s="3">
        <f>D7</f>
        <v>224.18</v>
      </c>
      <c r="E10" s="3" t="s">
        <v>10</v>
      </c>
      <c r="F10" s="3"/>
      <c r="G10" s="12"/>
    </row>
    <row r="11" spans="1:9" s="9" customFormat="1" ht="37.5">
      <c r="A11" s="13">
        <v>8</v>
      </c>
      <c r="B11" s="3" t="s">
        <v>20</v>
      </c>
      <c r="C11" s="1" t="s">
        <v>40</v>
      </c>
      <c r="D11" s="3">
        <f>(24.7+6.7+6.7+7.9+38.4+6.7+6.7+6.7)*4.1</f>
        <v>428.45000000000005</v>
      </c>
      <c r="E11" s="3" t="s">
        <v>10</v>
      </c>
      <c r="F11" s="3"/>
      <c r="G11" s="12"/>
    </row>
    <row r="12" spans="1:9" s="9" customFormat="1" ht="37.5">
      <c r="A12" s="10">
        <v>9</v>
      </c>
      <c r="B12" s="3" t="s">
        <v>21</v>
      </c>
      <c r="C12" s="1" t="s">
        <v>41</v>
      </c>
      <c r="D12" s="3">
        <v>800.57</v>
      </c>
      <c r="E12" s="3" t="s">
        <v>10</v>
      </c>
      <c r="F12" s="3"/>
      <c r="G12" s="12"/>
    </row>
    <row r="13" spans="1:9" s="9" customFormat="1" ht="88.15" customHeight="1">
      <c r="A13" s="13">
        <v>10</v>
      </c>
      <c r="B13" s="3" t="s">
        <v>22</v>
      </c>
      <c r="C13" s="1" t="s">
        <v>45</v>
      </c>
      <c r="D13" s="3">
        <f>7.38*4.1+(38.4+24.7)*1.1+3</f>
        <v>102.66799999999999</v>
      </c>
      <c r="E13" s="3" t="s">
        <v>10</v>
      </c>
      <c r="F13" s="3"/>
      <c r="G13" s="12"/>
    </row>
    <row r="14" spans="1:9" s="9" customFormat="1" ht="193.5">
      <c r="A14" s="10">
        <v>11</v>
      </c>
      <c r="B14" s="3" t="s">
        <v>35</v>
      </c>
      <c r="C14" s="1" t="s">
        <v>48</v>
      </c>
      <c r="D14" s="3">
        <f>25.7*7.7+7.7*38.8+13.1*7.7</f>
        <v>597.52</v>
      </c>
      <c r="E14" s="3" t="s">
        <v>10</v>
      </c>
      <c r="F14" s="3"/>
      <c r="G14" s="12"/>
      <c r="I14" s="3"/>
    </row>
    <row r="15" spans="1:9" s="9" customFormat="1" ht="56.25">
      <c r="A15" s="13">
        <v>12</v>
      </c>
      <c r="B15" s="3" t="s">
        <v>23</v>
      </c>
      <c r="C15" s="1" t="s">
        <v>42</v>
      </c>
      <c r="D15" s="3">
        <v>1</v>
      </c>
      <c r="E15" s="3" t="s">
        <v>17</v>
      </c>
      <c r="F15" s="3"/>
      <c r="G15" s="12"/>
    </row>
    <row r="16" spans="1:9" s="9" customFormat="1" ht="56.25">
      <c r="A16" s="10">
        <v>13</v>
      </c>
      <c r="B16" s="3" t="s">
        <v>24</v>
      </c>
      <c r="C16" s="1" t="s">
        <v>43</v>
      </c>
      <c r="D16" s="3">
        <f>24.7+6.7+6.7+7.9+38.4+6.7+6.7+6.7+28*4.1</f>
        <v>219.3</v>
      </c>
      <c r="E16" s="3" t="s">
        <v>25</v>
      </c>
      <c r="F16" s="3"/>
      <c r="G16" s="12"/>
    </row>
    <row r="17" spans="1:7" s="16" customFormat="1" ht="75">
      <c r="A17" s="13">
        <v>14</v>
      </c>
      <c r="B17" s="14" t="s">
        <v>26</v>
      </c>
      <c r="C17" s="2" t="s">
        <v>44</v>
      </c>
      <c r="D17" s="14">
        <f>24.7+6.7+6.7+7.9+38.4+6.7+6.7+6.7</f>
        <v>104.50000000000001</v>
      </c>
      <c r="E17" s="14" t="s">
        <v>25</v>
      </c>
      <c r="F17" s="14"/>
      <c r="G17" s="15"/>
    </row>
    <row r="18" spans="1:7" s="9" customFormat="1" ht="56.25">
      <c r="A18" s="10">
        <v>15</v>
      </c>
      <c r="B18" s="3" t="s">
        <v>27</v>
      </c>
      <c r="C18" s="1" t="s">
        <v>49</v>
      </c>
      <c r="D18" s="3">
        <f>7.38*4.1*2+(38.4+24.7)*1.1+6</f>
        <v>135.92599999999999</v>
      </c>
      <c r="E18" s="3" t="s">
        <v>10</v>
      </c>
      <c r="F18" s="3"/>
      <c r="G18" s="12"/>
    </row>
    <row r="19" spans="1:7" s="9" customFormat="1" ht="55.9" customHeight="1">
      <c r="A19" s="13">
        <v>16</v>
      </c>
      <c r="B19" s="3" t="s">
        <v>28</v>
      </c>
      <c r="C19" s="1" t="s">
        <v>49</v>
      </c>
      <c r="D19" s="3">
        <f>(41.842+48.42+30.72+40+39.94+39.94-13-16-7-12-12+4-7-7)*3+(162.8-38.4-24.7-7.9-3.5)*3-14*1.6</f>
        <v>755.08600000000001</v>
      </c>
      <c r="E19" s="3" t="s">
        <v>10</v>
      </c>
      <c r="F19" s="3"/>
      <c r="G19" s="12"/>
    </row>
    <row r="20" spans="1:7" s="9" customFormat="1" ht="75">
      <c r="A20" s="10">
        <v>17</v>
      </c>
      <c r="B20" s="3" t="s">
        <v>29</v>
      </c>
      <c r="C20" s="1" t="s">
        <v>50</v>
      </c>
      <c r="D20" s="3">
        <f>(41.842+48.42+30.72+40+39.94+39.94)*1.1+597.52</f>
        <v>862.46820000000002</v>
      </c>
      <c r="E20" s="3" t="s">
        <v>10</v>
      </c>
      <c r="F20" s="3"/>
      <c r="G20" s="12"/>
    </row>
    <row r="21" spans="1:7" s="9" customFormat="1" ht="75">
      <c r="A21" s="13">
        <v>18</v>
      </c>
      <c r="B21" s="14" t="s">
        <v>30</v>
      </c>
      <c r="C21" s="2" t="s">
        <v>38</v>
      </c>
      <c r="D21" s="14">
        <v>125</v>
      </c>
      <c r="E21" s="14" t="s">
        <v>13</v>
      </c>
      <c r="F21" s="14"/>
      <c r="G21" s="12"/>
    </row>
    <row r="22" spans="1:7" s="9" customFormat="1" ht="18.75">
      <c r="A22" s="10">
        <v>19</v>
      </c>
      <c r="B22" s="14" t="s">
        <v>31</v>
      </c>
      <c r="C22" s="2" t="s">
        <v>32</v>
      </c>
      <c r="D22" s="14">
        <v>1</v>
      </c>
      <c r="E22" s="14" t="s">
        <v>17</v>
      </c>
      <c r="F22" s="14"/>
      <c r="G22" s="12"/>
    </row>
    <row r="23" spans="1:7" ht="18.75">
      <c r="A23" s="10"/>
      <c r="B23" s="14"/>
      <c r="C23" s="2"/>
      <c r="D23" s="14"/>
      <c r="E23" s="14"/>
      <c r="F23" s="14"/>
      <c r="G23" s="12"/>
    </row>
    <row r="24" spans="1:7" ht="18.75">
      <c r="A24" s="18" t="s">
        <v>33</v>
      </c>
      <c r="B24" s="19"/>
      <c r="C24" s="19"/>
      <c r="D24" s="19"/>
      <c r="E24" s="19"/>
      <c r="F24" s="20"/>
      <c r="G24" s="17"/>
    </row>
  </sheetData>
  <mergeCells count="2">
    <mergeCell ref="A24:F24"/>
    <mergeCell ref="A1:G2"/>
  </mergeCells>
  <phoneticPr fontId="37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8" sqref="L8"/>
    </sheetView>
  </sheetViews>
  <sheetFormatPr defaultColWidth="9" defaultRowHeight="13.5"/>
  <sheetData/>
  <phoneticPr fontId="37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2017-08-15T10:51:00Z</dcterms:created>
  <dcterms:modified xsi:type="dcterms:W3CDTF">2021-08-30T04:01:33Z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F3877406B2414870AF9BB1C35A72AE2E</vt:lpwstr>
  </property>
</Properties>
</file>